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AV II. 040-2025\"/>
    </mc:Choice>
  </mc:AlternateContent>
  <xr:revisionPtr revIDLastSave="0" documentId="13_ncr:1_{CE467FFF-C245-4F45-802D-43B5610480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1" l="1"/>
  <c r="O11" i="1"/>
  <c r="O12" i="1"/>
  <c r="O13" i="1"/>
  <c r="O14" i="1"/>
  <c r="O15" i="1"/>
  <c r="O16" i="1"/>
  <c r="R10" i="1"/>
  <c r="S10" i="1"/>
  <c r="R11" i="1"/>
  <c r="S11" i="1"/>
  <c r="R12" i="1"/>
  <c r="S12" i="1"/>
  <c r="R13" i="1"/>
  <c r="S13" i="1"/>
  <c r="R14" i="1"/>
  <c r="S14" i="1"/>
  <c r="R15" i="1"/>
  <c r="S15" i="1"/>
  <c r="R16" i="1"/>
  <c r="S16" i="1"/>
  <c r="R9" i="1" l="1"/>
  <c r="R7" i="1"/>
  <c r="S9" i="1"/>
  <c r="O7" i="1"/>
  <c r="O9" i="1"/>
  <c r="P19" i="1" l="1"/>
  <c r="Q19" i="1"/>
  <c r="S7" i="1"/>
</calcChain>
</file>

<file path=xl/sharedStrings.xml><?xml version="1.0" encoding="utf-8"?>
<sst xmlns="http://schemas.openxmlformats.org/spreadsheetml/2006/main" count="76" uniqueCount="56">
  <si>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</si>
  <si>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</si>
  <si>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</si>
  <si>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</si>
  <si>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</si>
  <si>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</si>
  <si>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</si>
  <si>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</si>
  <si>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</si>
  <si>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</si>
  <si>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</si>
  <si>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</si>
  <si>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</si>
  <si>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32321000-9 - Videoprojektory</t>
  </si>
  <si>
    <t>32321200-1 - Audiovizuální přístroje</t>
  </si>
  <si>
    <t>32582000-6 - Datová média</t>
  </si>
  <si>
    <t>38651000-3 - Fotografické přístroje</t>
  </si>
  <si>
    <t>38651100-4 - Objektivy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</si>
  <si>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</si>
  <si>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</si>
  <si>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</si>
  <si>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</si>
  <si>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</si>
  <si>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</si>
  <si>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</si>
  <si>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</si>
  <si>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</si>
  <si>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</si>
  <si>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</si>
  <si>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</si>
  <si>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</si>
  <si>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</si>
  <si>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NE</t>
  </si>
  <si>
    <t>21 dní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</si>
  <si>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</si>
  <si>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Pokud financováno z projektových prostředků, pak ŘEŠITEL uvede:  NÁZEV A ČÍSLO DOTAČNÍHO PROJEKTU</t>
  </si>
  <si>
    <t>Příloha č. 2 Kupní smlouvy - Technická specifikace
Audiovizuální technika (II.) 040 - 2025</t>
  </si>
  <si>
    <t xml:space="preserve">Profesionální fullframe fotoaparát </t>
  </si>
  <si>
    <t>Objektiv</t>
  </si>
  <si>
    <t xml:space="preserve">Hlasový AI záznamník </t>
  </si>
  <si>
    <t>Společná faktura</t>
  </si>
  <si>
    <t>Ing. Petr Pfauser, 
Tel.: 37763 6717</t>
  </si>
  <si>
    <t>Univerzitní 28, 
301 00 Plzeň,
Fakulta designu a umění Ladislava Sutnara - Děkanát,
místnost LS 230</t>
  </si>
  <si>
    <t>23224300-3 - Televizní přístroje</t>
  </si>
  <si>
    <t>Projektor</t>
  </si>
  <si>
    <t xml:space="preserve">Paměťová karta </t>
  </si>
  <si>
    <r>
      <t xml:space="preserve">Profesionální širokoúhlý pevný full frame objektiv </t>
    </r>
    <r>
      <rPr>
        <b/>
        <sz val="11"/>
        <color theme="1"/>
        <rFont val="Calibri"/>
        <family val="2"/>
        <charset val="238"/>
        <scheme val="minor"/>
      </rPr>
      <t xml:space="preserve">pro stávající fotoaparát s bajonetem Canon </t>
    </r>
    <r>
      <rPr>
        <sz val="11"/>
        <color theme="1"/>
        <rFont val="Calibri"/>
        <family val="2"/>
        <charset val="238"/>
        <scheme val="minor"/>
      </rPr>
      <t>splňující parametry: 
- ohnisková vzdálenost 14 mm 
- světelnost max. f/3.1 
- průměr filtru 77 mm 
- clona max. 22
- konstrukce 14 členů v 10 skupinách 
- utěsnění proti prachu a vodě 
- vhodný pro architektura, krajiny
- včetně krytek, obalu.</t>
    </r>
  </si>
  <si>
    <r>
      <rPr>
        <b/>
        <sz val="11"/>
        <color theme="1"/>
        <rFont val="Calibri"/>
        <family val="2"/>
        <charset val="238"/>
        <scheme val="minor"/>
      </rPr>
      <t>Fullframe bezzrcadlovka splňující min. vlastnosti:</t>
    </r>
    <r>
      <rPr>
        <sz val="11"/>
        <color theme="1"/>
        <rFont val="Calibri"/>
        <family val="2"/>
        <charset val="238"/>
        <scheme val="minor"/>
      </rPr>
      <t xml:space="preserve">
- formát snímače full frame
- rozlišení snímače min. 24,2 MPx 
- rozlišení fotografií min. 6000 x 4000 px
- video rozlišení min. 4K  (3840 x 2160px)
- poměr stran snímače 3:2 
- způsob měření expozice - zónové, středové, bodové, matrix
- automatické čístění snímače
- ISO min. rozsahu min. 100 - 102400 
- expoziční čas rozsahu min. 1/8000 - 30s
- rychlost sériového snímání min. 12 sn/s
- počet AF bodů min. 4897
- min. 5-osý stabilizátor snímače
- sáňky pro externí blesk 
- vysokorychlostní synchronizace blesku
- výstup na studiový blesk
- hořčíkové tělo s utěsněním proti prachu a vlhkosti 
- hmotnost max. 588 g
- elektronický hledáček s rozlišením min.  3 680 000 px 
- dotykový výklopný displej velikosti min. 3" s rozlišením min. 1 620 000 px a živým náhledem 
- podpora WIFI a bluetooth 
- formáty souborů:  min. MP4, JPEG, RAW, + formáty videa min. MPEG-4, AVC/H.264, H.264, H.265 s min. frekvencí 60 sn./s
- min. 2 sloty pro paměťové karty podpora min. SDHC | SDXC | SD/SD (dual slot) | SD | UHS-II
- včetně originální  baterie, nabíječky a adaptéru umožňující použití stávajících objektivů s bajonetem Canon EF
</t>
    </r>
    <r>
      <rPr>
        <b/>
        <sz val="11"/>
        <color theme="1"/>
        <rFont val="Calibri"/>
        <family val="2"/>
        <charset val="238"/>
        <scheme val="minor"/>
      </rPr>
      <t>Včetně objektivu v setu s parametry:</t>
    </r>
    <r>
      <rPr>
        <sz val="11"/>
        <color theme="1"/>
        <rFont val="Calibri"/>
        <family val="2"/>
        <charset val="238"/>
        <scheme val="minor"/>
      </rPr>
      <t xml:space="preserve">
- ohnisková vzdálenost rozsahu min.  24 - 105 mm
- světelnost  f /4-7,1 
- průměr filtru 67 mm 
- clona max. 40 
- konstrukce 13 členů v 11 skupinách 
- min. zaostřovací vzdálenost 13 cm  
- pro full frame snímače
- utěsnění proti prachu a vlhkosti.</t>
    </r>
  </si>
  <si>
    <r>
      <t>Profesionální širokoúhlý pevný full frame objektiv</t>
    </r>
    <r>
      <rPr>
        <b/>
        <sz val="11"/>
        <color theme="1"/>
        <rFont val="Calibri"/>
        <family val="2"/>
        <charset val="238"/>
        <scheme val="minor"/>
      </rPr>
      <t xml:space="preserve"> pro stávající fotoaparát s bajonetem Canon</t>
    </r>
    <r>
      <rPr>
        <sz val="11"/>
        <color theme="1"/>
        <rFont val="Calibri"/>
        <family val="2"/>
        <charset val="238"/>
        <scheme val="minor"/>
      </rPr>
      <t xml:space="preserve"> splňující parametry: 
- ohnisková vzdálenost 35 mm 
- světelnost max. f/1.5
- průměr filtru 77 mm 
- clona max. 22
- konstrukce 12 členů v 10 skupinách 
- minimální zaostřovací vzdálenost 30 cm
- utěsnění proti prachu a vodě 
- vhodný pro reportáže
- včetně krytek, obalu.</t>
    </r>
  </si>
  <si>
    <r>
      <t xml:space="preserve">Profesionální širokoúhlý pevný full frame objektiv </t>
    </r>
    <r>
      <rPr>
        <b/>
        <sz val="11"/>
        <color theme="1"/>
        <rFont val="Calibri"/>
        <family val="2"/>
        <charset val="238"/>
        <scheme val="minor"/>
      </rPr>
      <t>pro stávající fotoaparát s bajonetem Canon</t>
    </r>
    <r>
      <rPr>
        <sz val="11"/>
        <color theme="1"/>
        <rFont val="Calibri"/>
        <family val="2"/>
        <charset val="238"/>
        <scheme val="minor"/>
      </rPr>
      <t xml:space="preserve"> splňující parametry: 
- ohnisková vzdálenost 50 mm 
- světelnost max. f/1.5
- průměr filtru 77 mm 
- clona max. 22
- konstrukce 9 členů v 6 skupinách 
- minimální zaostřovací vzdálenost 45 cm
- vhodný pro reportáže
- včetně sluneční clony, krytek, obalu.</t>
    </r>
  </si>
  <si>
    <r>
      <t xml:space="preserve">Profesionální širokoúhlý pevný full frame objektiv </t>
    </r>
    <r>
      <rPr>
        <b/>
        <sz val="11"/>
        <color theme="1"/>
        <rFont val="Calibri"/>
        <family val="2"/>
        <charset val="238"/>
        <scheme val="minor"/>
      </rPr>
      <t xml:space="preserve">pro stávající fotoaparát s bajonetem Canon </t>
    </r>
    <r>
      <rPr>
        <sz val="11"/>
        <color theme="1"/>
        <rFont val="Calibri"/>
        <family val="2"/>
        <charset val="238"/>
        <scheme val="minor"/>
      </rPr>
      <t>splňující parametry: 
- ohnisková vzdálenost 85 mm 
- světelnost max. f/1.5
- průměr filtru 72 mm 
- clona max. 22
- konstrukce 9 členů v 7 skupinách 
- minimální zaostřovací vzdálenost 110 cm
- vhodný pro portréty
- včetně sluneční clony, krytek, obalu.</t>
    </r>
  </si>
  <si>
    <t xml:space="preserve">Fotorámeček 32" </t>
  </si>
  <si>
    <t>Projektor splňující parametry min.: 
- technologie DLP
- rozlišení min. Full HD 1920 × 1080 px 
- svítivost min. 400 ISO lm 
- poměr stran 16:9 
- integrované uložiště min. 16GB
- životnost lampy min. 25000 hodin
- rozhraní: min. 1x HDMI vstup v.2.0, min. 1x USB-A, min. 1x USB -C, min. 1x audio výstup
- Wifi min. v. 5, Bluetooth, Chromecast, automatická korekce lichoběžníkového zkreslení, podpora HDR
- projekční vzdálenost rozsahu min. 1,1 - 5,09 m, velikost obrazu rozsahu min. 40” - 200”
- reproduktory s výkonem  min. 2x 8W 
- hmotnost max. 2,1 kg.</t>
  </si>
  <si>
    <t>Paměťová karta SDHC k fotoaparátu splňující vlastnosti:
- kapacita min. 32GB
- rychlost čtení min. 90 MB/s, rychlost zápisu min. 10 MB/s
- Speed Class 10, U1 Speed, Video Speed Class V10
- odolná vůči nárazu, teplu, vodě.</t>
  </si>
  <si>
    <t>Hlasový AI záznamník  splňující parametry: 
- tvorba přepisu záznamu
- podpora min. 57 jazyků vč. češtiny, angličtiny
- velikost uložiště min. 64GB
- formát záznamu min. wav
- výdrž baterie min. 20 hodin
- využití umělé inteligence pro kvalitu záznamu
- kompatibilní s Android, Windows a iOS
- konektivita min. pomocí Wi-Fi, Bluetooth a USB
- v balení příslušenství pro nošení na krku, na zápěstí a na oblečení.</t>
  </si>
  <si>
    <r>
      <t xml:space="preserve">Fotorámeček splňující parametry min.: 
- velikost obrazovky min. 32", matná
- rozlišení min. Full HD 1920 × 1080 px 
- obnovovací frekvence panelu min. 50Hz 
- HDR10, HLG, HDR10+
- rozhraní: min. 2x HDMI vstupy v.2.1, min. 2x USB min. v.2.0, CI / CI+, Digitální optický/Digitální audio výstup
- podpora Apple AirPlay 2, Bluetooth, DLNA, párování s mobilním zařízením,  min. Wi-Fi 802.11ac, 2x2, Dual band
- podpora pro vertikální obsah
- reproduktory s výkonem  min. 2x 10W 
- hmotnost max. 5,1 kg bez stojanu
- včetně stojanu na zeď.
</t>
    </r>
    <r>
      <rPr>
        <sz val="11"/>
        <rFont val="Calibri"/>
        <family val="2"/>
        <charset val="238"/>
        <scheme val="minor"/>
      </rPr>
      <t>Třída energetické účinnosti v rozpětí A až 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</si>
</sst>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9" fillId="0" borderId="0"/>
    <xf numFmtId="0" fontId="24" fillId="0" borderId="0" applyNumberFormat="0" applyFill="0" applyBorder="0" applyAlignment="0" applyProtection="0"/>
  </cellStyleXfs>
  <cellXfs count="131">
    <xf numFmtId="0" fontId="0" fillId="0" borderId="0" xfId="0"/>
    <xf numFmtId="0" fontId="17" fillId="4" borderId="10" xfId="0" applyFont="1" applyFill="1" applyBorder="1" applyAlignment="1" applyProtection="1">
      <alignment horizontal="left" vertical="center" wrapText="1" indent="1"/>
      <protection locked="0"/>
    </xf>
    <xf numFmtId="0" fontId="17" fillId="4" borderId="10" xfId="0" applyFont="1" applyFill="1" applyBorder="1" applyAlignment="1" applyProtection="1">
      <alignment horizontal="center" vertical="center" wrapText="1"/>
      <protection locked="0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3" xfId="0" applyFont="1" applyFill="1" applyBorder="1" applyAlignment="1" applyProtection="1">
      <alignment horizontal="left" vertical="center" wrapText="1" inden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5" xfId="0" applyFont="1" applyFill="1" applyBorder="1" applyAlignment="1" applyProtection="1">
      <alignment horizontal="lef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8" xfId="0" applyFont="1" applyFill="1" applyBorder="1" applyAlignment="1" applyProtection="1">
      <alignment horizontal="center" vertical="center" wrapText="1"/>
      <protection locked="0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164" fontId="17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2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5" fillId="4" borderId="4" xfId="2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6" fillId="5" borderId="7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left" vertical="center" wrapText="1" indent="1"/>
    </xf>
    <xf numFmtId="0" fontId="17" fillId="4" borderId="8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5" fillId="6" borderId="8" xfId="0" applyFont="1" applyFill="1" applyBorder="1" applyAlignment="1" applyProtection="1">
      <alignment horizontal="center" vertical="center" wrapText="1"/>
    </xf>
    <xf numFmtId="0" fontId="12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11" fillId="3" borderId="8" xfId="0" applyNumberFormat="1" applyFon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left" vertical="center" wrapText="1" indent="1"/>
    </xf>
    <xf numFmtId="0" fontId="17" fillId="4" borderId="17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0" fontId="5" fillId="6" borderId="11" xfId="0" applyFont="1" applyFill="1" applyBorder="1" applyAlignment="1" applyProtection="1">
      <alignment horizontal="center" vertical="center" wrapText="1"/>
    </xf>
    <xf numFmtId="0" fontId="12" fillId="3" borderId="11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11" fillId="3" borderId="17" xfId="0" applyNumberFormat="1" applyFon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17" fillId="4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11" fillId="3" borderId="13" xfId="0" applyNumberFormat="1" applyFon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left" vertical="center" wrapText="1" indent="1"/>
    </xf>
    <xf numFmtId="0" fontId="17" fillId="4" borderId="10" xfId="0" applyFont="1" applyFill="1" applyBorder="1" applyAlignment="1" applyProtection="1">
      <alignment horizontal="center" vertical="center" wrapText="1"/>
    </xf>
    <xf numFmtId="164" fontId="11" fillId="3" borderId="10" xfId="0" applyNumberFormat="1" applyFont="1" applyFill="1" applyBorder="1" applyAlignment="1" applyProtection="1">
      <alignment horizontal="right" vertical="center" indent="1"/>
    </xf>
    <xf numFmtId="0" fontId="3" fillId="3" borderId="10" xfId="0" applyFont="1" applyFill="1" applyBorder="1" applyAlignment="1" applyProtection="1">
      <alignment horizontal="center" vertical="center" wrapText="1"/>
    </xf>
    <xf numFmtId="3" fontId="11" fillId="3" borderId="10" xfId="0" applyNumberFormat="1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17" fillId="4" borderId="15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5" fillId="6" borderId="16" xfId="0" applyFont="1" applyFill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11" fillId="3" borderId="15" xfId="0" applyNumberFormat="1" applyFon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2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2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9"/>
  <sheetViews>
    <sheetView tabSelected="1" topLeftCell="G13" zoomScale="70" zoomScaleNormal="70" workbookViewId="0">
      <selection activeCell="Q13" sqref="Q13"/>
    </sheetView>
  </sheetViews>
  <sheetFormatPr defaultRowHeight="15" x14ac:dyDescent="0.25"/>
  <cols>
    <col min="1" max="1" width="1.42578125" style="16" bestFit="1" customWidth="1"/>
    <col min="2" max="2" width="5.7109375" style="16" bestFit="1" customWidth="1"/>
    <col min="3" max="3" width="38.7109375" style="15" customWidth="1"/>
    <col min="4" max="4" width="11.42578125" style="129" customWidth="1"/>
    <col min="5" max="5" width="9" style="14" bestFit="1" customWidth="1"/>
    <col min="6" max="6" width="146.28515625" style="15" customWidth="1"/>
    <col min="7" max="7" width="41.140625" style="15" customWidth="1"/>
    <col min="8" max="8" width="27.5703125" style="15" customWidth="1"/>
    <col min="9" max="9" width="23.140625" style="15" customWidth="1"/>
    <col min="10" max="10" width="31.85546875" style="16" hidden="1" customWidth="1"/>
    <col min="11" max="11" width="27.5703125" style="16" customWidth="1"/>
    <col min="12" max="12" width="22.140625" style="16" customWidth="1"/>
    <col min="13" max="13" width="31.42578125" style="15" customWidth="1"/>
    <col min="14" max="14" width="26" style="15" bestFit="1" customWidth="1"/>
    <col min="15" max="15" width="17.7109375" style="15" hidden="1" customWidth="1"/>
    <col min="16" max="16" width="24" style="16" bestFit="1" customWidth="1"/>
    <col min="17" max="17" width="24.140625" style="16" customWidth="1"/>
    <col min="18" max="18" width="19.7109375" style="16" customWidth="1"/>
    <col min="19" max="19" width="22.140625" style="16" customWidth="1"/>
    <col min="20" max="20" width="11.5703125" style="16" hidden="1" customWidth="1"/>
    <col min="21" max="21" width="42.42578125" style="17" customWidth="1"/>
    <col min="22" max="16384" width="9.140625" style="16"/>
  </cols>
  <sheetData>
    <row r="1" spans="2:21" ht="43.5" customHeight="1" x14ac:dyDescent="0.25">
      <c r="B1" s="12" t="s">
        <v>36</v>
      </c>
      <c r="C1" s="13"/>
      <c r="D1" s="13"/>
    </row>
    <row r="2" spans="2:21" ht="18" customHeight="1" x14ac:dyDescent="0.25">
      <c r="C2" s="16"/>
      <c r="D2" s="18"/>
      <c r="E2" s="19"/>
      <c r="F2" s="20"/>
      <c r="G2" s="20"/>
      <c r="H2" s="20"/>
      <c r="I2" s="16"/>
      <c r="M2" s="21"/>
      <c r="N2" s="20"/>
      <c r="O2" s="20"/>
      <c r="P2" s="20"/>
      <c r="Q2" s="20"/>
      <c r="S2" s="22"/>
      <c r="T2" s="23"/>
      <c r="U2" s="24"/>
    </row>
    <row r="3" spans="2:21" ht="18" customHeight="1" x14ac:dyDescent="0.25">
      <c r="B3" s="25"/>
      <c r="C3" s="26" t="s">
        <v>0</v>
      </c>
      <c r="D3" s="27"/>
      <c r="E3" s="27"/>
      <c r="F3" s="27"/>
      <c r="G3" s="28"/>
      <c r="H3" s="28"/>
      <c r="I3" s="28"/>
      <c r="J3" s="28"/>
      <c r="K3" s="28"/>
      <c r="L3" s="22"/>
      <c r="M3" s="29"/>
      <c r="N3" s="29"/>
      <c r="O3" s="29"/>
      <c r="P3" s="29"/>
      <c r="Q3" s="29"/>
      <c r="S3" s="22"/>
    </row>
    <row r="4" spans="2:21" ht="18" customHeight="1" thickBot="1" x14ac:dyDescent="0.3">
      <c r="B4" s="30"/>
      <c r="C4" s="31" t="s">
        <v>1</v>
      </c>
      <c r="D4" s="27"/>
      <c r="E4" s="27"/>
      <c r="F4" s="27"/>
      <c r="G4" s="27"/>
      <c r="H4" s="27"/>
      <c r="I4" s="22"/>
      <c r="J4" s="22"/>
      <c r="K4" s="22"/>
      <c r="L4" s="22"/>
      <c r="M4" s="20"/>
      <c r="N4" s="20"/>
      <c r="O4" s="20"/>
      <c r="P4" s="22"/>
      <c r="Q4" s="22"/>
      <c r="S4" s="22"/>
    </row>
    <row r="5" spans="2:21" ht="34.5" customHeight="1" thickBot="1" x14ac:dyDescent="0.3">
      <c r="B5" s="32"/>
      <c r="C5" s="33"/>
      <c r="D5" s="34"/>
      <c r="E5" s="34"/>
      <c r="F5" s="20"/>
      <c r="G5" s="35" t="s">
        <v>2</v>
      </c>
      <c r="H5" s="36" t="s">
        <v>2</v>
      </c>
      <c r="I5" s="20"/>
      <c r="M5" s="20"/>
      <c r="N5" s="37"/>
      <c r="O5" s="37"/>
      <c r="Q5" s="35" t="s">
        <v>2</v>
      </c>
      <c r="U5" s="38"/>
    </row>
    <row r="6" spans="2:21" ht="76.5" customHeight="1" thickTop="1" thickBot="1" x14ac:dyDescent="0.3">
      <c r="B6" s="39" t="s">
        <v>3</v>
      </c>
      <c r="C6" s="40" t="s">
        <v>21</v>
      </c>
      <c r="D6" s="40" t="s">
        <v>4</v>
      </c>
      <c r="E6" s="40" t="s">
        <v>19</v>
      </c>
      <c r="F6" s="40" t="s">
        <v>20</v>
      </c>
      <c r="G6" s="41" t="s">
        <v>5</v>
      </c>
      <c r="H6" s="42" t="s">
        <v>34</v>
      </c>
      <c r="I6" s="40" t="s">
        <v>22</v>
      </c>
      <c r="J6" s="40" t="s">
        <v>35</v>
      </c>
      <c r="K6" s="40" t="s">
        <v>23</v>
      </c>
      <c r="L6" s="43" t="s">
        <v>24</v>
      </c>
      <c r="M6" s="40" t="s">
        <v>25</v>
      </c>
      <c r="N6" s="40" t="s">
        <v>28</v>
      </c>
      <c r="O6" s="40" t="s">
        <v>29</v>
      </c>
      <c r="P6" s="40" t="s">
        <v>6</v>
      </c>
      <c r="Q6" s="44" t="s">
        <v>7</v>
      </c>
      <c r="R6" s="43" t="s">
        <v>8</v>
      </c>
      <c r="S6" s="43" t="s">
        <v>9</v>
      </c>
      <c r="T6" s="40" t="s">
        <v>26</v>
      </c>
      <c r="U6" s="45" t="s">
        <v>27</v>
      </c>
    </row>
    <row r="7" spans="2:21" ht="408.75" customHeight="1" thickTop="1" x14ac:dyDescent="0.25">
      <c r="B7" s="46">
        <v>1</v>
      </c>
      <c r="C7" s="47" t="s">
        <v>37</v>
      </c>
      <c r="D7" s="48">
        <v>1</v>
      </c>
      <c r="E7" s="49" t="s">
        <v>31</v>
      </c>
      <c r="F7" s="50" t="s">
        <v>47</v>
      </c>
      <c r="G7" s="8"/>
      <c r="H7" s="51" t="s">
        <v>32</v>
      </c>
      <c r="I7" s="52" t="s">
        <v>40</v>
      </c>
      <c r="J7" s="53"/>
      <c r="K7" s="53"/>
      <c r="L7" s="54" t="s">
        <v>41</v>
      </c>
      <c r="M7" s="54" t="s">
        <v>42</v>
      </c>
      <c r="N7" s="55" t="s">
        <v>33</v>
      </c>
      <c r="O7" s="56">
        <f>D7*P7</f>
        <v>54000</v>
      </c>
      <c r="P7" s="57">
        <v>54000</v>
      </c>
      <c r="Q7" s="10"/>
      <c r="R7" s="58">
        <f>D7*Q7</f>
        <v>0</v>
      </c>
      <c r="S7" s="59" t="str">
        <f t="shared" ref="S7:S9" si="0">IF(ISNUMBER(Q7), IF(Q7&gt;P7,"NEVYHOVUJE","VYHOVUJE")," ")</f>
        <v xml:space="preserve"> </v>
      </c>
      <c r="T7" s="49"/>
      <c r="U7" s="49" t="s">
        <v>16</v>
      </c>
    </row>
    <row r="8" spans="2:21" ht="124.5" customHeight="1" x14ac:dyDescent="0.25">
      <c r="B8" s="60"/>
      <c r="C8" s="61"/>
      <c r="D8" s="62"/>
      <c r="E8" s="63"/>
      <c r="F8" s="64"/>
      <c r="G8" s="9"/>
      <c r="H8" s="65"/>
      <c r="I8" s="66"/>
      <c r="J8" s="67"/>
      <c r="K8" s="67"/>
      <c r="L8" s="68"/>
      <c r="M8" s="68"/>
      <c r="N8" s="69"/>
      <c r="O8" s="70"/>
      <c r="P8" s="71"/>
      <c r="Q8" s="11"/>
      <c r="R8" s="72"/>
      <c r="S8" s="73"/>
      <c r="T8" s="74"/>
      <c r="U8" s="63"/>
    </row>
    <row r="9" spans="2:21" ht="184.5" customHeight="1" x14ac:dyDescent="0.25">
      <c r="B9" s="75">
        <v>2</v>
      </c>
      <c r="C9" s="76" t="s">
        <v>38</v>
      </c>
      <c r="D9" s="77">
        <v>1</v>
      </c>
      <c r="E9" s="78" t="s">
        <v>31</v>
      </c>
      <c r="F9" s="79" t="s">
        <v>46</v>
      </c>
      <c r="G9" s="4"/>
      <c r="H9" s="80" t="s">
        <v>32</v>
      </c>
      <c r="I9" s="66"/>
      <c r="J9" s="67"/>
      <c r="K9" s="67"/>
      <c r="L9" s="68"/>
      <c r="M9" s="68"/>
      <c r="N9" s="69"/>
      <c r="O9" s="81">
        <f>D9*P9</f>
        <v>11500</v>
      </c>
      <c r="P9" s="82">
        <v>11500</v>
      </c>
      <c r="Q9" s="5"/>
      <c r="R9" s="83">
        <f>D9*Q9</f>
        <v>0</v>
      </c>
      <c r="S9" s="84" t="str">
        <f t="shared" si="0"/>
        <v xml:space="preserve"> </v>
      </c>
      <c r="T9" s="74"/>
      <c r="U9" s="85" t="s">
        <v>17</v>
      </c>
    </row>
    <row r="10" spans="2:21" ht="185.25" customHeight="1" x14ac:dyDescent="0.25">
      <c r="B10" s="86">
        <v>3</v>
      </c>
      <c r="C10" s="87" t="s">
        <v>38</v>
      </c>
      <c r="D10" s="88">
        <v>1</v>
      </c>
      <c r="E10" s="89" t="s">
        <v>31</v>
      </c>
      <c r="F10" s="90" t="s">
        <v>48</v>
      </c>
      <c r="G10" s="1"/>
      <c r="H10" s="91" t="s">
        <v>32</v>
      </c>
      <c r="I10" s="66"/>
      <c r="J10" s="67"/>
      <c r="K10" s="67"/>
      <c r="L10" s="68"/>
      <c r="M10" s="68"/>
      <c r="N10" s="69"/>
      <c r="O10" s="81">
        <f>D10*P10</f>
        <v>13000</v>
      </c>
      <c r="P10" s="92">
        <v>13000</v>
      </c>
      <c r="Q10" s="3"/>
      <c r="R10" s="83">
        <f>D10*Q10</f>
        <v>0</v>
      </c>
      <c r="S10" s="84" t="str">
        <f t="shared" ref="S10:S16" si="1">IF(ISNUMBER(Q10), IF(Q10&gt;P10,"NEVYHOVUJE","VYHOVUJE")," ")</f>
        <v xml:space="preserve"> </v>
      </c>
      <c r="T10" s="74"/>
      <c r="U10" s="74"/>
    </row>
    <row r="11" spans="2:21" ht="168" customHeight="1" x14ac:dyDescent="0.25">
      <c r="B11" s="86">
        <v>4</v>
      </c>
      <c r="C11" s="87" t="s">
        <v>38</v>
      </c>
      <c r="D11" s="88">
        <v>1</v>
      </c>
      <c r="E11" s="89" t="s">
        <v>31</v>
      </c>
      <c r="F11" s="90" t="s">
        <v>49</v>
      </c>
      <c r="G11" s="1"/>
      <c r="H11" s="91" t="s">
        <v>32</v>
      </c>
      <c r="I11" s="66"/>
      <c r="J11" s="67"/>
      <c r="K11" s="67"/>
      <c r="L11" s="68"/>
      <c r="M11" s="68"/>
      <c r="N11" s="69"/>
      <c r="O11" s="81">
        <f>D11*P11</f>
        <v>12500</v>
      </c>
      <c r="P11" s="92">
        <v>12500</v>
      </c>
      <c r="Q11" s="3"/>
      <c r="R11" s="83">
        <f>D11*Q11</f>
        <v>0</v>
      </c>
      <c r="S11" s="84" t="str">
        <f t="shared" si="1"/>
        <v xml:space="preserve"> </v>
      </c>
      <c r="T11" s="74"/>
      <c r="U11" s="74"/>
    </row>
    <row r="12" spans="2:21" ht="165" customHeight="1" x14ac:dyDescent="0.25">
      <c r="B12" s="86">
        <v>5</v>
      </c>
      <c r="C12" s="87" t="s">
        <v>38</v>
      </c>
      <c r="D12" s="88">
        <v>1</v>
      </c>
      <c r="E12" s="89" t="s">
        <v>31</v>
      </c>
      <c r="F12" s="90" t="s">
        <v>50</v>
      </c>
      <c r="G12" s="1"/>
      <c r="H12" s="91" t="s">
        <v>32</v>
      </c>
      <c r="I12" s="66"/>
      <c r="J12" s="67"/>
      <c r="K12" s="67"/>
      <c r="L12" s="68"/>
      <c r="M12" s="68"/>
      <c r="N12" s="69"/>
      <c r="O12" s="81">
        <f>D12*P12</f>
        <v>9500</v>
      </c>
      <c r="P12" s="92">
        <v>9500</v>
      </c>
      <c r="Q12" s="3"/>
      <c r="R12" s="83">
        <f>D12*Q12</f>
        <v>0</v>
      </c>
      <c r="S12" s="84" t="str">
        <f t="shared" si="1"/>
        <v xml:space="preserve"> </v>
      </c>
      <c r="T12" s="74"/>
      <c r="U12" s="63"/>
    </row>
    <row r="13" spans="2:21" ht="210" customHeight="1" x14ac:dyDescent="0.25">
      <c r="B13" s="86">
        <v>6</v>
      </c>
      <c r="C13" s="93" t="s">
        <v>51</v>
      </c>
      <c r="D13" s="94">
        <v>4</v>
      </c>
      <c r="E13" s="89" t="s">
        <v>31</v>
      </c>
      <c r="F13" s="95" t="s">
        <v>55</v>
      </c>
      <c r="G13" s="1"/>
      <c r="H13" s="2"/>
      <c r="I13" s="66"/>
      <c r="J13" s="67"/>
      <c r="K13" s="67"/>
      <c r="L13" s="68"/>
      <c r="M13" s="68"/>
      <c r="N13" s="69"/>
      <c r="O13" s="81">
        <f>D13*P13</f>
        <v>38000</v>
      </c>
      <c r="P13" s="92">
        <v>9500</v>
      </c>
      <c r="Q13" s="3"/>
      <c r="R13" s="83">
        <f>D13*Q13</f>
        <v>0</v>
      </c>
      <c r="S13" s="84" t="str">
        <f t="shared" si="1"/>
        <v xml:space="preserve"> </v>
      </c>
      <c r="T13" s="74"/>
      <c r="U13" s="89" t="s">
        <v>43</v>
      </c>
    </row>
    <row r="14" spans="2:21" ht="223.5" customHeight="1" x14ac:dyDescent="0.25">
      <c r="B14" s="86">
        <v>7</v>
      </c>
      <c r="C14" s="93" t="s">
        <v>44</v>
      </c>
      <c r="D14" s="88">
        <v>3</v>
      </c>
      <c r="E14" s="89" t="s">
        <v>31</v>
      </c>
      <c r="F14" s="90" t="s">
        <v>52</v>
      </c>
      <c r="G14" s="1"/>
      <c r="H14" s="91" t="s">
        <v>32</v>
      </c>
      <c r="I14" s="66"/>
      <c r="J14" s="67"/>
      <c r="K14" s="67"/>
      <c r="L14" s="68"/>
      <c r="M14" s="68"/>
      <c r="N14" s="69"/>
      <c r="O14" s="81">
        <f>D14*P14</f>
        <v>33000</v>
      </c>
      <c r="P14" s="92">
        <v>11000</v>
      </c>
      <c r="Q14" s="3"/>
      <c r="R14" s="83">
        <f>D14*Q14</f>
        <v>0</v>
      </c>
      <c r="S14" s="84" t="str">
        <f t="shared" si="1"/>
        <v xml:space="preserve"> </v>
      </c>
      <c r="T14" s="74"/>
      <c r="U14" s="89" t="s">
        <v>13</v>
      </c>
    </row>
    <row r="15" spans="2:21" ht="102" customHeight="1" x14ac:dyDescent="0.25">
      <c r="B15" s="86">
        <v>8</v>
      </c>
      <c r="C15" s="93" t="s">
        <v>45</v>
      </c>
      <c r="D15" s="88">
        <v>4</v>
      </c>
      <c r="E15" s="89" t="s">
        <v>31</v>
      </c>
      <c r="F15" s="90" t="s">
        <v>53</v>
      </c>
      <c r="G15" s="1"/>
      <c r="H15" s="91" t="s">
        <v>32</v>
      </c>
      <c r="I15" s="66"/>
      <c r="J15" s="67"/>
      <c r="K15" s="67"/>
      <c r="L15" s="68"/>
      <c r="M15" s="68"/>
      <c r="N15" s="69"/>
      <c r="O15" s="81">
        <f>D15*P15</f>
        <v>840</v>
      </c>
      <c r="P15" s="92">
        <v>210</v>
      </c>
      <c r="Q15" s="3"/>
      <c r="R15" s="83">
        <f>D15*Q15</f>
        <v>0</v>
      </c>
      <c r="S15" s="84" t="str">
        <f t="shared" si="1"/>
        <v xml:space="preserve"> </v>
      </c>
      <c r="T15" s="74"/>
      <c r="U15" s="89" t="s">
        <v>15</v>
      </c>
    </row>
    <row r="16" spans="2:21" ht="192.75" customHeight="1" thickBot="1" x14ac:dyDescent="0.3">
      <c r="B16" s="96">
        <v>9</v>
      </c>
      <c r="C16" s="97" t="s">
        <v>39</v>
      </c>
      <c r="D16" s="98">
        <v>1</v>
      </c>
      <c r="E16" s="99" t="s">
        <v>31</v>
      </c>
      <c r="F16" s="100" t="s">
        <v>54</v>
      </c>
      <c r="G16" s="6"/>
      <c r="H16" s="101" t="s">
        <v>32</v>
      </c>
      <c r="I16" s="102"/>
      <c r="J16" s="103"/>
      <c r="K16" s="103"/>
      <c r="L16" s="104"/>
      <c r="M16" s="104"/>
      <c r="N16" s="105"/>
      <c r="O16" s="106">
        <f>D16*P16</f>
        <v>4200</v>
      </c>
      <c r="P16" s="107">
        <v>4200</v>
      </c>
      <c r="Q16" s="7"/>
      <c r="R16" s="108">
        <f>D16*Q16</f>
        <v>0</v>
      </c>
      <c r="S16" s="109" t="str">
        <f t="shared" si="1"/>
        <v xml:space="preserve"> </v>
      </c>
      <c r="T16" s="110"/>
      <c r="U16" s="99" t="s">
        <v>14</v>
      </c>
    </row>
    <row r="17" spans="2:21" ht="13.5" customHeight="1" thickTop="1" thickBot="1" x14ac:dyDescent="0.3">
      <c r="C17" s="16"/>
      <c r="D17" s="16"/>
      <c r="E17" s="16"/>
      <c r="F17" s="16"/>
      <c r="G17" s="16"/>
      <c r="H17" s="16"/>
      <c r="I17" s="16"/>
      <c r="M17" s="16"/>
      <c r="N17" s="16"/>
      <c r="O17" s="16"/>
      <c r="R17" s="111"/>
    </row>
    <row r="18" spans="2:21" ht="60.75" customHeight="1" thickTop="1" thickBot="1" x14ac:dyDescent="0.3">
      <c r="B18" s="112" t="s">
        <v>10</v>
      </c>
      <c r="C18" s="113"/>
      <c r="D18" s="113"/>
      <c r="E18" s="113"/>
      <c r="F18" s="113"/>
      <c r="G18" s="113"/>
      <c r="H18" s="114"/>
      <c r="I18" s="115"/>
      <c r="J18" s="115"/>
      <c r="K18" s="116"/>
      <c r="L18" s="38"/>
      <c r="M18" s="38"/>
      <c r="N18" s="117"/>
      <c r="O18" s="117"/>
      <c r="P18" s="118" t="s">
        <v>11</v>
      </c>
      <c r="Q18" s="119" t="s">
        <v>12</v>
      </c>
      <c r="R18" s="120"/>
      <c r="S18" s="121"/>
      <c r="T18" s="37"/>
      <c r="U18" s="122"/>
    </row>
    <row r="19" spans="2:21" ht="33" customHeight="1" thickTop="1" thickBot="1" x14ac:dyDescent="0.3">
      <c r="B19" s="123" t="s">
        <v>18</v>
      </c>
      <c r="C19" s="123"/>
      <c r="D19" s="123"/>
      <c r="E19" s="123"/>
      <c r="F19" s="123"/>
      <c r="G19" s="123"/>
      <c r="H19" s="123"/>
      <c r="I19" s="123"/>
      <c r="K19" s="18"/>
      <c r="L19" s="18"/>
      <c r="M19" s="18"/>
      <c r="N19" s="124"/>
      <c r="O19" s="124"/>
      <c r="P19" s="125">
        <f>SUM(O7:O16)</f>
        <v>176540</v>
      </c>
      <c r="Q19" s="126">
        <f>SUM(R7:R16)</f>
        <v>0</v>
      </c>
      <c r="R19" s="127"/>
      <c r="S19" s="128"/>
    </row>
    <row r="20" spans="2:21" ht="14.25" customHeight="1" thickTop="1" x14ac:dyDescent="0.25"/>
    <row r="21" spans="2:21" ht="14.25" customHeight="1" x14ac:dyDescent="0.25"/>
    <row r="22" spans="2:21" ht="42" customHeight="1" x14ac:dyDescent="0.25">
      <c r="B22" s="130" t="s">
        <v>30</v>
      </c>
      <c r="C22" s="130"/>
      <c r="D22" s="130"/>
      <c r="E22" s="130"/>
      <c r="F22" s="130"/>
      <c r="G22" s="130"/>
    </row>
    <row r="23" spans="2:21" ht="14.25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sIw9AwB8dAzvLXSxhVv84slln3pZz7nCTdkIj9uEIYllIv8FRDLO+VyPuscNgL4EQ/cWqmqYF4V0a9X3sPHIng==" saltValue="fQTneWYpsc27LlKQQJ7YwQ==" spinCount="100000" sheet="1" objects="1" scenarios="1" selectLockedCells="1"/>
  <mergeCells count="27">
    <mergeCell ref="O7:O8"/>
    <mergeCell ref="P7:P8"/>
    <mergeCell ref="Q7:Q8"/>
    <mergeCell ref="R7:R8"/>
    <mergeCell ref="S7:S8"/>
    <mergeCell ref="E7:E8"/>
    <mergeCell ref="F7:F8"/>
    <mergeCell ref="G7:G8"/>
    <mergeCell ref="H7:H8"/>
    <mergeCell ref="K7:K16"/>
    <mergeCell ref="T7:T16"/>
    <mergeCell ref="U9:U12"/>
    <mergeCell ref="B1:D1"/>
    <mergeCell ref="I7:I16"/>
    <mergeCell ref="J7:J16"/>
    <mergeCell ref="B7:B8"/>
    <mergeCell ref="C7:C8"/>
    <mergeCell ref="D7:D8"/>
    <mergeCell ref="U7:U8"/>
    <mergeCell ref="L7:L16"/>
    <mergeCell ref="M7:M16"/>
    <mergeCell ref="N7:N16"/>
    <mergeCell ref="B18:G18"/>
    <mergeCell ref="Q18:S18"/>
    <mergeCell ref="B22:G22"/>
    <mergeCell ref="Q19:S19"/>
    <mergeCell ref="B19:I19"/>
  </mergeCells>
  <conditionalFormatting sqref="B7 B9:B16">
    <cfRule type="cellIs" dxfId="15" priority="15" operator="greaterThanOrEqual">
      <formula>1</formula>
    </cfRule>
    <cfRule type="containsBlanks" dxfId="14" priority="16">
      <formula>LEN(TRIM(B7))=0</formula>
    </cfRule>
  </conditionalFormatting>
  <conditionalFormatting sqref="D7 D9:D16">
    <cfRule type="containsBlanks" dxfId="13" priority="9">
      <formula>LEN(TRIM(D7))=0</formula>
    </cfRule>
  </conditionalFormatting>
  <conditionalFormatting sqref="G7:H7">
    <cfRule type="notContainsBlanks" dxfId="12" priority="5">
      <formula>LEN(TRIM(G7))&gt;0</formula>
    </cfRule>
    <cfRule type="notContainsBlanks" dxfId="11" priority="6">
      <formula>LEN(TRIM(G7))&gt;0</formula>
    </cfRule>
    <cfRule type="notContainsBlanks" dxfId="10" priority="7">
      <formula>LEN(TRIM(G7))&gt;0</formula>
    </cfRule>
    <cfRule type="containsBlanks" dxfId="9" priority="8">
      <formula>LEN(TRIM(G7))=0</formula>
    </cfRule>
  </conditionalFormatting>
  <conditionalFormatting sqref="G9:H16">
    <cfRule type="notContainsBlanks" dxfId="8" priority="1">
      <formula>LEN(TRIM(G9))&gt;0</formula>
    </cfRule>
    <cfRule type="notContainsBlanks" dxfId="7" priority="2">
      <formula>LEN(TRIM(G9))&gt;0</formula>
    </cfRule>
    <cfRule type="notContainsBlanks" dxfId="6" priority="3">
      <formula>LEN(TRIM(G9))&gt;0</formula>
    </cfRule>
    <cfRule type="containsBlanks" dxfId="5" priority="4">
      <formula>LEN(TRIM(G9))=0</formula>
    </cfRule>
  </conditionalFormatting>
  <conditionalFormatting sqref="Q7 Q9:Q16">
    <cfRule type="notContainsBlanks" dxfId="4" priority="10">
      <formula>LEN(TRIM(Q7))&gt;0</formula>
    </cfRule>
    <cfRule type="notContainsBlanks" dxfId="3" priority="11">
      <formula>LEN(TRIM(Q7))&gt;0</formula>
    </cfRule>
    <cfRule type="containsBlanks" dxfId="2" priority="12">
      <formula>LEN(TRIM(Q7))=0</formula>
    </cfRule>
  </conditionalFormatting>
  <conditionalFormatting sqref="S7 S9:S16">
    <cfRule type="cellIs" dxfId="1" priority="13" operator="equal">
      <formula>"NEVYHOVUJE"</formula>
    </cfRule>
    <cfRule type="cellIs" dxfId="0" priority="14" operator="equal">
      <formula>"VYHOVUJE"</formula>
    </cfRule>
  </conditionalFormatting>
  <dataValidations count="1">
    <dataValidation type="list" showInputMessage="1" showErrorMessage="1" sqref="E7 E9:E16" xr:uid="{00000000-0002-0000-0000-000001000000}">
      <formula1>"ks,bal,sada,"</formula1>
    </dataValidation>
  </dataValidations>
  <hyperlinks>
    <hyperlink ref="H6" location="AVT!B19" display="Odkaz na splnění požadavku Energy star nebo TCO Certified a energetický štítek*" xr:uid="{996C1F0C-21F0-4BE2-811D-CB9F121B2581}"/>
  </hyperlinks>
  <pageMargins left="0.18" right="0.18" top="0.17" bottom="0.2" header="0.17" footer="0.19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cp:lastPrinted>2025-06-03T09:20:18Z</cp:lastPrinted>
  <dcterms:created xsi:type="dcterms:W3CDTF">2014-03-05T12:43:32Z</dcterms:created>
  <dcterms:modified xsi:type="dcterms:W3CDTF">2025-06-04T09:11:49Z</dcterms:modified>
</cp:coreProperties>
</file>